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15580" windowHeight="22780" tabRatio="500" activeTab="2"/>
  </bookViews>
  <sheets>
    <sheet name="Class data" sheetId="1" r:id="rId1"/>
    <sheet name="= Centers" sheetId="2" r:id="rId2"/>
    <sheet name="M&amp;M Data" sheetId="4" r:id="rId3"/>
    <sheet name="Sheet3" sheetId="3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4" l="1"/>
  <c r="D16" i="4"/>
  <c r="E16" i="4"/>
  <c r="F16" i="4"/>
  <c r="G16" i="4"/>
  <c r="C17" i="4"/>
  <c r="D17" i="4"/>
  <c r="E17" i="4"/>
  <c r="F17" i="4"/>
  <c r="G17" i="4"/>
  <c r="B17" i="4"/>
  <c r="B16" i="4"/>
  <c r="C15" i="4"/>
  <c r="D15" i="4"/>
  <c r="E15" i="4"/>
  <c r="F15" i="4"/>
  <c r="G15" i="4"/>
  <c r="B15" i="4"/>
  <c r="H14" i="4"/>
  <c r="H7" i="4"/>
  <c r="H15" i="4"/>
  <c r="H5" i="4"/>
  <c r="H6" i="4"/>
  <c r="H8" i="4"/>
  <c r="H9" i="4"/>
  <c r="H10" i="4"/>
  <c r="H11" i="4"/>
  <c r="H12" i="4"/>
  <c r="H13" i="4"/>
  <c r="H4" i="4"/>
  <c r="D30" i="1"/>
  <c r="E30" i="1"/>
  <c r="F30" i="1"/>
  <c r="G30" i="1"/>
  <c r="H30" i="1"/>
  <c r="I30" i="1"/>
  <c r="J30" i="1"/>
  <c r="K30" i="1"/>
  <c r="L30" i="1"/>
  <c r="M30" i="1"/>
  <c r="N30" i="1"/>
  <c r="D31" i="1"/>
  <c r="E31" i="1"/>
  <c r="F31" i="1"/>
  <c r="G31" i="1"/>
  <c r="H31" i="1"/>
  <c r="I31" i="1"/>
  <c r="J31" i="1"/>
  <c r="K31" i="1"/>
  <c r="L31" i="1"/>
  <c r="M31" i="1"/>
  <c r="N31" i="1"/>
  <c r="D32" i="1"/>
  <c r="E32" i="1"/>
  <c r="F32" i="1"/>
  <c r="G32" i="1"/>
  <c r="H32" i="1"/>
  <c r="I32" i="1"/>
  <c r="J32" i="1"/>
  <c r="K32" i="1"/>
  <c r="L32" i="1"/>
  <c r="M32" i="1"/>
  <c r="N32" i="1"/>
  <c r="C32" i="1"/>
  <c r="C31" i="1"/>
  <c r="C30" i="1"/>
  <c r="D26" i="1"/>
  <c r="E26" i="1"/>
  <c r="F26" i="1"/>
  <c r="G26" i="1"/>
  <c r="H26" i="1"/>
  <c r="I26" i="1"/>
  <c r="J26" i="1"/>
  <c r="K26" i="1"/>
  <c r="L26" i="1"/>
  <c r="M26" i="1"/>
  <c r="N26" i="1"/>
  <c r="D27" i="1"/>
  <c r="E27" i="1"/>
  <c r="F27" i="1"/>
  <c r="G27" i="1"/>
  <c r="H27" i="1"/>
  <c r="I27" i="1"/>
  <c r="J27" i="1"/>
  <c r="K27" i="1"/>
  <c r="L27" i="1"/>
  <c r="M27" i="1"/>
  <c r="N27" i="1"/>
  <c r="D28" i="1"/>
  <c r="E28" i="1"/>
  <c r="F28" i="1"/>
  <c r="G28" i="1"/>
  <c r="H28" i="1"/>
  <c r="I28" i="1"/>
  <c r="J28" i="1"/>
  <c r="K28" i="1"/>
  <c r="L28" i="1"/>
  <c r="M28" i="1"/>
  <c r="N28" i="1"/>
  <c r="C28" i="1"/>
  <c r="C27" i="1"/>
  <c r="C12" i="3"/>
  <c r="C11" i="3"/>
  <c r="A22" i="3"/>
  <c r="A21" i="3"/>
  <c r="C12" i="2"/>
  <c r="D12" i="2"/>
  <c r="E12" i="2"/>
  <c r="B12" i="2"/>
  <c r="C11" i="2"/>
  <c r="D11" i="2"/>
  <c r="E11" i="2"/>
  <c r="B11" i="2"/>
  <c r="C26" i="1"/>
  <c r="B10" i="2"/>
  <c r="C10" i="2"/>
  <c r="D10" i="2"/>
  <c r="E10" i="2"/>
</calcChain>
</file>

<file path=xl/sharedStrings.xml><?xml version="1.0" encoding="utf-8"?>
<sst xmlns="http://schemas.openxmlformats.org/spreadsheetml/2006/main" count="133" uniqueCount="104">
  <si>
    <t>Molly C</t>
  </si>
  <si>
    <t>Hunter D</t>
  </si>
  <si>
    <t>Cody F</t>
  </si>
  <si>
    <t>Connor F</t>
  </si>
  <si>
    <t>Serena G</t>
  </si>
  <si>
    <t>Arianna H</t>
  </si>
  <si>
    <t>Keisha J</t>
  </si>
  <si>
    <t>Noah K</t>
  </si>
  <si>
    <t>Ashley Ke</t>
  </si>
  <si>
    <t>Ashley Ki</t>
  </si>
  <si>
    <t>Caleb K</t>
  </si>
  <si>
    <t>Abigail L</t>
  </si>
  <si>
    <t>Noah N</t>
  </si>
  <si>
    <t>Kyle O</t>
  </si>
  <si>
    <t>John R</t>
  </si>
  <si>
    <t>Sarah S</t>
  </si>
  <si>
    <t>Zachariah S</t>
  </si>
  <si>
    <t>Paige S</t>
  </si>
  <si>
    <t>Autumn T</t>
  </si>
  <si>
    <t>Olivia V</t>
  </si>
  <si>
    <t>FIRST NAME</t>
  </si>
  <si>
    <t>AGE</t>
  </si>
  <si>
    <t>HEIGHT</t>
  </si>
  <si>
    <t>SHOE SIZE</t>
  </si>
  <si>
    <t>SEX</t>
  </si>
  <si>
    <t>FOOT LENGTH</t>
  </si>
  <si>
    <t>FOREARM</t>
  </si>
  <si>
    <t>ACADEMIC STATUS</t>
  </si>
  <si>
    <t>FAV M&amp;M COLOR</t>
  </si>
  <si>
    <t># KIDS</t>
  </si>
  <si>
    <t>MILES HOME</t>
  </si>
  <si>
    <t>BIRTHDAY</t>
  </si>
  <si>
    <t>HAIRCUT $</t>
  </si>
  <si>
    <t>Todd F</t>
  </si>
  <si>
    <t>Sect 01</t>
  </si>
  <si>
    <t>Sect 02</t>
  </si>
  <si>
    <t>Sect 03</t>
  </si>
  <si>
    <t>Sect 04</t>
  </si>
  <si>
    <t>Mean:</t>
  </si>
  <si>
    <t>Student 1</t>
  </si>
  <si>
    <t>Student 2</t>
  </si>
  <si>
    <t>Student 3</t>
  </si>
  <si>
    <t>Student 4</t>
  </si>
  <si>
    <t>Student 5</t>
  </si>
  <si>
    <t>Female</t>
  </si>
  <si>
    <t>Freshman</t>
  </si>
  <si>
    <t>Blue</t>
  </si>
  <si>
    <t>blue</t>
  </si>
  <si>
    <t>sophomore</t>
  </si>
  <si>
    <t>female</t>
  </si>
  <si>
    <t>male</t>
  </si>
  <si>
    <t>freshman</t>
  </si>
  <si>
    <t>red</t>
  </si>
  <si>
    <t>Emma H</t>
  </si>
  <si>
    <t>orange</t>
  </si>
  <si>
    <t>17/12/1999</t>
  </si>
  <si>
    <t>20/08/1999</t>
  </si>
  <si>
    <t>Mean</t>
  </si>
  <si>
    <t>M</t>
  </si>
  <si>
    <t>Jr</t>
  </si>
  <si>
    <t>F</t>
  </si>
  <si>
    <t>18/03/00</t>
  </si>
  <si>
    <t>28/02/97</t>
  </si>
  <si>
    <t>soph</t>
  </si>
  <si>
    <t>14/03/98</t>
  </si>
  <si>
    <t>25/07/99</t>
  </si>
  <si>
    <t>28/06/99</t>
  </si>
  <si>
    <t>Student 6</t>
  </si>
  <si>
    <t>Student 7</t>
  </si>
  <si>
    <t>Student 8</t>
  </si>
  <si>
    <t>Median:</t>
  </si>
  <si>
    <t>Mode:</t>
  </si>
  <si>
    <t>SD</t>
  </si>
  <si>
    <t>StDev</t>
  </si>
  <si>
    <t>Steele S</t>
  </si>
  <si>
    <t>Median</t>
  </si>
  <si>
    <t>Mode</t>
  </si>
  <si>
    <t>Range</t>
  </si>
  <si>
    <t>St Dev (sample)</t>
  </si>
  <si>
    <t>St Dev (pop)</t>
  </si>
  <si>
    <t>Name</t>
  </si>
  <si>
    <t>Red</t>
  </si>
  <si>
    <t>Orange</t>
  </si>
  <si>
    <t>Yellow</t>
  </si>
  <si>
    <t>Green</t>
  </si>
  <si>
    <t>Brown</t>
  </si>
  <si>
    <t>About 11 servings per container</t>
  </si>
  <si>
    <t>1 serving = 2 bags</t>
  </si>
  <si>
    <t>Net wt: 10.53 oz</t>
  </si>
  <si>
    <t>Todd</t>
  </si>
  <si>
    <t>john</t>
  </si>
  <si>
    <t>ashley</t>
  </si>
  <si>
    <t>cody</t>
  </si>
  <si>
    <t>hunter</t>
  </si>
  <si>
    <t>Abby</t>
  </si>
  <si>
    <t>Emma</t>
  </si>
  <si>
    <t>Paige</t>
  </si>
  <si>
    <t>Connor</t>
  </si>
  <si>
    <t>molly</t>
  </si>
  <si>
    <t>Zach</t>
  </si>
  <si>
    <t>SUM</t>
  </si>
  <si>
    <t>AVG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</si>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</sst>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0.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DD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403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3" xfId="0" applyNumberFormat="1" applyBorder="1" applyAlignment="1">
      <alignment horizontal="center"/>
    </xf>
    <xf numFmtId="6" fontId="0" fillId="0" borderId="3" xfId="0" applyNumberFormat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6" fontId="0" fillId="0" borderId="0" xfId="0" applyNumberFormat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2" borderId="0" xfId="0" applyFill="1"/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150" zoomScaleNormal="150" zoomScalePageLayoutView="150" workbookViewId="0">
      <selection activeCell="C1" sqref="C1:C1048576"/>
    </sheetView>
  </sheetViews>
  <sheetFormatPr baseColWidth="10" defaultRowHeight="15" x14ac:dyDescent="0"/>
  <cols>
    <col min="2" max="2" width="12.5" customWidth="1"/>
    <col min="3" max="5" width="10.83203125" style="2"/>
    <col min="6" max="6" width="8" style="2" customWidth="1"/>
    <col min="7" max="7" width="13.1640625" style="2" customWidth="1"/>
    <col min="8" max="8" width="10.33203125" style="2" customWidth="1"/>
    <col min="9" max="9" width="12.5" style="2" customWidth="1"/>
    <col min="10" max="10" width="16" style="2" customWidth="1"/>
    <col min="11" max="11" width="8.6640625" style="2" customWidth="1"/>
    <col min="12" max="12" width="12.83203125" style="2" customWidth="1"/>
    <col min="13" max="14" width="10.83203125" style="2"/>
  </cols>
  <sheetData>
    <row r="1" spans="2:14">
      <c r="B1" t="s">
        <v>20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2" t="s">
        <v>28</v>
      </c>
      <c r="K1" s="2" t="s">
        <v>29</v>
      </c>
      <c r="L1" s="2" t="s">
        <v>30</v>
      </c>
      <c r="M1" s="2" t="s">
        <v>31</v>
      </c>
      <c r="N1" s="2" t="s">
        <v>32</v>
      </c>
    </row>
    <row r="2" spans="2:14" s="5" customFormat="1">
      <c r="B2" s="3" t="s">
        <v>11</v>
      </c>
      <c r="C2" s="4">
        <v>233</v>
      </c>
      <c r="D2" s="4">
        <v>166</v>
      </c>
      <c r="E2" s="4">
        <v>7</v>
      </c>
      <c r="F2" s="4" t="s">
        <v>44</v>
      </c>
      <c r="G2" s="4">
        <v>25</v>
      </c>
      <c r="H2" s="4">
        <v>26</v>
      </c>
      <c r="I2" s="4" t="s">
        <v>45</v>
      </c>
      <c r="J2" s="4" t="s">
        <v>46</v>
      </c>
      <c r="K2" s="4">
        <v>3</v>
      </c>
      <c r="L2" s="4">
        <v>20</v>
      </c>
      <c r="M2" s="23">
        <v>36502</v>
      </c>
      <c r="N2" s="24">
        <v>30</v>
      </c>
    </row>
    <row r="3" spans="2:14" s="8" customFormat="1">
      <c r="B3" s="6" t="s">
        <v>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14" s="8" customFormat="1">
      <c r="B4" s="6" t="s">
        <v>8</v>
      </c>
      <c r="C4" s="7">
        <v>229</v>
      </c>
      <c r="D4" s="7">
        <v>171</v>
      </c>
      <c r="E4" s="7">
        <v>8.5</v>
      </c>
      <c r="F4" s="7" t="s">
        <v>49</v>
      </c>
      <c r="G4" s="7">
        <v>26</v>
      </c>
      <c r="H4" s="7">
        <v>26</v>
      </c>
      <c r="I4" s="7" t="s">
        <v>48</v>
      </c>
      <c r="J4" s="7" t="s">
        <v>47</v>
      </c>
      <c r="K4" s="7">
        <v>2</v>
      </c>
      <c r="L4" s="7">
        <v>1321</v>
      </c>
      <c r="M4" s="7" t="s">
        <v>55</v>
      </c>
      <c r="N4" s="25">
        <v>12</v>
      </c>
    </row>
    <row r="5" spans="2:14" s="11" customFormat="1">
      <c r="B5" s="9" t="s">
        <v>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14">
      <c r="B6" s="1" t="s">
        <v>18</v>
      </c>
    </row>
    <row r="7" spans="2:14">
      <c r="B7" s="1" t="s">
        <v>10</v>
      </c>
    </row>
    <row r="8" spans="2:14">
      <c r="B8" s="1" t="s">
        <v>2</v>
      </c>
      <c r="C8" s="2">
        <v>222</v>
      </c>
      <c r="D8" s="2">
        <v>173</v>
      </c>
      <c r="E8" s="2">
        <v>10</v>
      </c>
      <c r="F8" s="2" t="s">
        <v>50</v>
      </c>
      <c r="G8" s="2">
        <v>31</v>
      </c>
      <c r="H8" s="2">
        <v>22</v>
      </c>
      <c r="I8" s="2" t="s">
        <v>51</v>
      </c>
      <c r="J8" s="2" t="s">
        <v>47</v>
      </c>
      <c r="K8" s="2">
        <v>2</v>
      </c>
      <c r="L8" s="2">
        <v>183</v>
      </c>
      <c r="M8" s="27">
        <v>36772</v>
      </c>
      <c r="N8" s="31">
        <v>10</v>
      </c>
    </row>
    <row r="9" spans="2:14">
      <c r="B9" s="1" t="s">
        <v>3</v>
      </c>
      <c r="C9" s="2">
        <v>225</v>
      </c>
      <c r="D9" s="2">
        <v>193</v>
      </c>
      <c r="E9" s="2">
        <v>13</v>
      </c>
      <c r="F9" s="2" t="s">
        <v>50</v>
      </c>
      <c r="G9" s="2">
        <v>29</v>
      </c>
      <c r="H9" s="2">
        <v>30.5</v>
      </c>
      <c r="I9" s="2" t="s">
        <v>45</v>
      </c>
      <c r="J9" s="2" t="s">
        <v>54</v>
      </c>
      <c r="K9" s="2">
        <v>3</v>
      </c>
      <c r="L9" s="2">
        <v>246</v>
      </c>
      <c r="M9" s="27">
        <v>36864</v>
      </c>
      <c r="N9" s="31">
        <v>0</v>
      </c>
    </row>
    <row r="10" spans="2:14">
      <c r="B10" s="30" t="s">
        <v>53</v>
      </c>
      <c r="C10" s="2">
        <v>225</v>
      </c>
      <c r="D10" s="2">
        <v>173</v>
      </c>
      <c r="E10" s="2">
        <v>9.5</v>
      </c>
      <c r="F10" s="2" t="s">
        <v>60</v>
      </c>
      <c r="G10" s="2">
        <v>25</v>
      </c>
      <c r="H10" s="2">
        <v>22.5</v>
      </c>
      <c r="I10" s="2" t="s">
        <v>51</v>
      </c>
      <c r="J10" s="2" t="s">
        <v>47</v>
      </c>
      <c r="K10" s="2">
        <v>9</v>
      </c>
      <c r="L10" s="2">
        <v>216</v>
      </c>
      <c r="M10" s="27" t="s">
        <v>61</v>
      </c>
      <c r="N10" s="31">
        <v>0</v>
      </c>
    </row>
    <row r="11" spans="2:14" s="14" customFormat="1">
      <c r="B11" s="12" t="s">
        <v>1</v>
      </c>
      <c r="C11" s="13">
        <v>233</v>
      </c>
      <c r="D11" s="13">
        <v>199</v>
      </c>
      <c r="E11" s="13">
        <v>17</v>
      </c>
      <c r="F11" s="13" t="s">
        <v>50</v>
      </c>
      <c r="G11" s="13">
        <v>31</v>
      </c>
      <c r="H11" s="13">
        <v>31</v>
      </c>
      <c r="I11" s="13" t="s">
        <v>51</v>
      </c>
      <c r="J11" s="13" t="s">
        <v>54</v>
      </c>
      <c r="K11" s="13">
        <v>2</v>
      </c>
      <c r="L11" s="13">
        <v>246</v>
      </c>
      <c r="M11" s="13" t="s">
        <v>65</v>
      </c>
      <c r="N11" s="13">
        <v>15</v>
      </c>
    </row>
    <row r="12" spans="2:14" s="8" customFormat="1">
      <c r="B12" s="6" t="s">
        <v>14</v>
      </c>
      <c r="C12" s="7">
        <v>271</v>
      </c>
      <c r="D12" s="7">
        <v>182</v>
      </c>
      <c r="E12" s="7">
        <v>10.5</v>
      </c>
      <c r="F12" s="7" t="s">
        <v>58</v>
      </c>
      <c r="G12" s="7">
        <v>26</v>
      </c>
      <c r="H12" s="7">
        <v>27</v>
      </c>
      <c r="I12" s="7" t="s">
        <v>59</v>
      </c>
      <c r="J12" s="7" t="s">
        <v>46</v>
      </c>
      <c r="K12" s="7">
        <v>2</v>
      </c>
      <c r="L12" s="7">
        <v>225</v>
      </c>
      <c r="M12" s="26">
        <v>35405</v>
      </c>
      <c r="N12" s="7">
        <v>14</v>
      </c>
    </row>
    <row r="13" spans="2:14" s="8" customFormat="1">
      <c r="B13" s="6" t="s">
        <v>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2:14" s="11" customFormat="1">
      <c r="B14" s="9" t="s">
        <v>13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2:14">
      <c r="B15" s="1" t="s">
        <v>0</v>
      </c>
      <c r="C15" s="7">
        <v>263</v>
      </c>
      <c r="D15" s="7">
        <v>174</v>
      </c>
      <c r="E15" s="7">
        <v>7</v>
      </c>
      <c r="F15" s="7" t="s">
        <v>49</v>
      </c>
      <c r="G15" s="7">
        <v>24</v>
      </c>
      <c r="H15" s="7">
        <v>25</v>
      </c>
      <c r="I15" s="7" t="s">
        <v>48</v>
      </c>
      <c r="J15" s="7" t="s">
        <v>47</v>
      </c>
      <c r="K15" s="7">
        <v>2</v>
      </c>
      <c r="L15" s="7">
        <v>206</v>
      </c>
      <c r="M15" s="26" t="s">
        <v>62</v>
      </c>
      <c r="N15" s="25">
        <v>0</v>
      </c>
    </row>
    <row r="16" spans="2:14">
      <c r="B16" s="1" t="s">
        <v>7</v>
      </c>
      <c r="C16" s="2">
        <v>235</v>
      </c>
      <c r="D16" s="2">
        <v>173</v>
      </c>
      <c r="E16" s="2">
        <v>10</v>
      </c>
      <c r="F16" s="2" t="s">
        <v>50</v>
      </c>
      <c r="G16" s="2">
        <v>30</v>
      </c>
      <c r="H16" s="2">
        <v>28</v>
      </c>
      <c r="I16" s="2" t="s">
        <v>51</v>
      </c>
      <c r="J16" s="2" t="s">
        <v>52</v>
      </c>
      <c r="K16" s="2">
        <v>2</v>
      </c>
      <c r="L16" s="2">
        <v>3000</v>
      </c>
      <c r="M16" s="27" t="s">
        <v>66</v>
      </c>
      <c r="N16" s="2">
        <v>25</v>
      </c>
    </row>
    <row r="17" spans="1:14">
      <c r="B17" s="1" t="s">
        <v>12</v>
      </c>
    </row>
    <row r="18" spans="1:14">
      <c r="B18" s="1" t="s">
        <v>19</v>
      </c>
    </row>
    <row r="19" spans="1:14" s="14" customFormat="1">
      <c r="B19" s="12" t="s">
        <v>17</v>
      </c>
      <c r="C19" s="13">
        <v>223</v>
      </c>
      <c r="D19" s="13">
        <v>158</v>
      </c>
      <c r="E19" s="13">
        <v>5.5</v>
      </c>
      <c r="F19" s="13" t="s">
        <v>49</v>
      </c>
      <c r="G19" s="13">
        <v>23</v>
      </c>
      <c r="H19" s="13">
        <v>25</v>
      </c>
      <c r="I19" s="13" t="s">
        <v>51</v>
      </c>
      <c r="J19" s="13" t="s">
        <v>47</v>
      </c>
      <c r="K19" s="13">
        <v>5</v>
      </c>
      <c r="L19" s="13">
        <v>5</v>
      </c>
      <c r="M19" s="28">
        <v>36744</v>
      </c>
      <c r="N19" s="29">
        <v>100</v>
      </c>
    </row>
    <row r="20" spans="1:14" s="8" customFormat="1">
      <c r="B20" s="6" t="s">
        <v>15</v>
      </c>
      <c r="C20" s="7">
        <v>250</v>
      </c>
      <c r="D20" s="7">
        <v>174</v>
      </c>
      <c r="E20" s="7">
        <v>7.5</v>
      </c>
      <c r="F20" s="7" t="s">
        <v>49</v>
      </c>
      <c r="G20" s="7">
        <v>25</v>
      </c>
      <c r="H20" s="7">
        <v>26.5</v>
      </c>
      <c r="I20" s="7" t="s">
        <v>63</v>
      </c>
      <c r="J20" s="7" t="s">
        <v>47</v>
      </c>
      <c r="K20" s="7">
        <v>2</v>
      </c>
      <c r="L20" s="7">
        <v>10</v>
      </c>
      <c r="M20" s="26" t="s">
        <v>64</v>
      </c>
      <c r="N20" s="7">
        <v>20</v>
      </c>
    </row>
    <row r="21" spans="1:14" s="8" customFormat="1">
      <c r="B21" s="6" t="s">
        <v>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s="8" customFormat="1">
      <c r="B22" s="30" t="s">
        <v>74</v>
      </c>
      <c r="C22" s="2">
        <v>233</v>
      </c>
      <c r="D22" s="2">
        <v>193</v>
      </c>
      <c r="E22" s="2">
        <v>12</v>
      </c>
      <c r="F22" s="2" t="s">
        <v>50</v>
      </c>
      <c r="G22" s="2">
        <v>27.5</v>
      </c>
      <c r="H22" s="2">
        <v>28.5</v>
      </c>
      <c r="I22" s="2" t="s">
        <v>51</v>
      </c>
      <c r="J22" s="2" t="s">
        <v>47</v>
      </c>
      <c r="K22" s="2">
        <v>3</v>
      </c>
      <c r="L22" s="2">
        <v>120</v>
      </c>
      <c r="M22" s="2" t="s">
        <v>56</v>
      </c>
      <c r="N22" s="31">
        <v>14</v>
      </c>
    </row>
    <row r="23" spans="1:14" s="8" customFormat="1">
      <c r="B23" s="6" t="s">
        <v>33</v>
      </c>
      <c r="C23" s="7">
        <v>585</v>
      </c>
      <c r="D23" s="7">
        <v>180</v>
      </c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s="17" customFormat="1" ht="16" thickBot="1">
      <c r="B24" s="15" t="s">
        <v>16</v>
      </c>
      <c r="C24" s="16">
        <v>228</v>
      </c>
      <c r="D24" s="16">
        <v>203.2</v>
      </c>
      <c r="E24" s="16">
        <v>14</v>
      </c>
      <c r="F24" s="16" t="s">
        <v>58</v>
      </c>
      <c r="G24" s="16">
        <v>31</v>
      </c>
      <c r="H24" s="16">
        <v>34</v>
      </c>
      <c r="I24" s="16" t="s">
        <v>63</v>
      </c>
      <c r="J24" s="16" t="s">
        <v>54</v>
      </c>
      <c r="K24" s="16">
        <v>4</v>
      </c>
      <c r="L24" s="16">
        <v>1319</v>
      </c>
      <c r="M24" s="32">
        <v>36405</v>
      </c>
      <c r="N24" s="16">
        <v>20</v>
      </c>
    </row>
    <row r="25" spans="1:14">
      <c r="B25" s="30"/>
      <c r="M25" s="27"/>
      <c r="N25" s="31"/>
    </row>
    <row r="26" spans="1:14">
      <c r="A26" s="36" t="s">
        <v>57</v>
      </c>
      <c r="B26" s="36"/>
      <c r="C26" s="37">
        <f>AVERAGE(C2:C25)</f>
        <v>261.07142857142856</v>
      </c>
      <c r="D26" s="37">
        <f t="shared" ref="D26:N26" si="0">AVERAGE(D2:D25)</f>
        <v>179.44285714285712</v>
      </c>
      <c r="E26" s="37">
        <f t="shared" si="0"/>
        <v>10.115384615384615</v>
      </c>
      <c r="F26" s="37" t="e">
        <f t="shared" si="0"/>
        <v>#DIV/0!</v>
      </c>
      <c r="G26" s="37">
        <f t="shared" si="0"/>
        <v>27.192307692307693</v>
      </c>
      <c r="H26" s="37">
        <f t="shared" si="0"/>
        <v>27.076923076923077</v>
      </c>
      <c r="I26" s="37" t="e">
        <f t="shared" si="0"/>
        <v>#DIV/0!</v>
      </c>
      <c r="J26" s="37" t="e">
        <f t="shared" si="0"/>
        <v>#DIV/0!</v>
      </c>
      <c r="K26" s="37">
        <f t="shared" si="0"/>
        <v>3.1538461538461537</v>
      </c>
      <c r="L26" s="37">
        <f t="shared" si="0"/>
        <v>547.46153846153845</v>
      </c>
      <c r="M26" s="37">
        <f t="shared" si="0"/>
        <v>36448.666666666664</v>
      </c>
      <c r="N26" s="37">
        <f t="shared" si="0"/>
        <v>20</v>
      </c>
    </row>
    <row r="27" spans="1:14">
      <c r="A27" s="36" t="s">
        <v>75</v>
      </c>
      <c r="B27" s="36"/>
      <c r="C27" s="38">
        <f>MEDIAN(C2:C24)</f>
        <v>233</v>
      </c>
      <c r="D27" s="38">
        <f t="shared" ref="D27:N27" si="1">MEDIAN(D2:D24)</f>
        <v>174</v>
      </c>
      <c r="E27" s="38">
        <f t="shared" si="1"/>
        <v>10</v>
      </c>
      <c r="F27" s="38" t="e">
        <f t="shared" si="1"/>
        <v>#NUM!</v>
      </c>
      <c r="G27" s="38">
        <f t="shared" si="1"/>
        <v>26</v>
      </c>
      <c r="H27" s="38">
        <f t="shared" si="1"/>
        <v>26.5</v>
      </c>
      <c r="I27" s="38" t="e">
        <f t="shared" si="1"/>
        <v>#NUM!</v>
      </c>
      <c r="J27" s="38" t="e">
        <f t="shared" si="1"/>
        <v>#NUM!</v>
      </c>
      <c r="K27" s="38">
        <f t="shared" si="1"/>
        <v>2</v>
      </c>
      <c r="L27" s="38">
        <f t="shared" si="1"/>
        <v>216</v>
      </c>
      <c r="M27" s="38">
        <f t="shared" si="1"/>
        <v>36623</v>
      </c>
      <c r="N27" s="38">
        <f t="shared" si="1"/>
        <v>14</v>
      </c>
    </row>
    <row r="28" spans="1:14">
      <c r="A28" s="36" t="s">
        <v>76</v>
      </c>
      <c r="B28" s="36"/>
      <c r="C28" s="38">
        <f>_xlfn.MODE.MULT(C2:C24)</f>
        <v>233</v>
      </c>
      <c r="D28" s="38">
        <f t="shared" ref="D28:N28" si="2">_xlfn.MODE.MULT(D2:D24)</f>
        <v>173</v>
      </c>
      <c r="E28" s="38">
        <f t="shared" si="2"/>
        <v>7</v>
      </c>
      <c r="F28" s="38" t="e">
        <f t="shared" si="2"/>
        <v>#N/A</v>
      </c>
      <c r="G28" s="38">
        <f t="shared" si="2"/>
        <v>25</v>
      </c>
      <c r="H28" s="38">
        <f t="shared" si="2"/>
        <v>26</v>
      </c>
      <c r="I28" s="38" t="e">
        <f t="shared" si="2"/>
        <v>#N/A</v>
      </c>
      <c r="J28" s="38" t="e">
        <f t="shared" si="2"/>
        <v>#N/A</v>
      </c>
      <c r="K28" s="38">
        <f t="shared" si="2"/>
        <v>2</v>
      </c>
      <c r="L28" s="38">
        <f t="shared" si="2"/>
        <v>246</v>
      </c>
      <c r="M28" s="38" t="e">
        <f t="shared" si="2"/>
        <v>#N/A</v>
      </c>
      <c r="N28" s="38">
        <f t="shared" si="2"/>
        <v>0</v>
      </c>
    </row>
    <row r="30" spans="1:14">
      <c r="A30" s="39" t="s">
        <v>77</v>
      </c>
      <c r="B30" s="39"/>
      <c r="C30" s="40">
        <f>MAX(C2:C24)-MIN(C2:C24)</f>
        <v>363</v>
      </c>
      <c r="D30" s="40">
        <f t="shared" ref="D30:N30" si="3">MAX(D2:D24)-MIN(D2:D24)</f>
        <v>45.199999999999989</v>
      </c>
      <c r="E30" s="40">
        <f t="shared" si="3"/>
        <v>11.5</v>
      </c>
      <c r="F30" s="40">
        <f t="shared" si="3"/>
        <v>0</v>
      </c>
      <c r="G30" s="40">
        <f t="shared" si="3"/>
        <v>8</v>
      </c>
      <c r="H30" s="40">
        <f t="shared" si="3"/>
        <v>12</v>
      </c>
      <c r="I30" s="40">
        <f t="shared" si="3"/>
        <v>0</v>
      </c>
      <c r="J30" s="40">
        <f t="shared" si="3"/>
        <v>0</v>
      </c>
      <c r="K30" s="40">
        <f t="shared" si="3"/>
        <v>7</v>
      </c>
      <c r="L30" s="40">
        <f t="shared" si="3"/>
        <v>2995</v>
      </c>
      <c r="M30" s="40">
        <f t="shared" si="3"/>
        <v>1459</v>
      </c>
      <c r="N30" s="40">
        <f t="shared" si="3"/>
        <v>100</v>
      </c>
    </row>
    <row r="31" spans="1:14">
      <c r="A31" s="39" t="s">
        <v>78</v>
      </c>
      <c r="B31" s="39"/>
      <c r="C31" s="41">
        <f>_xlfn.STDEV.S(C2:C24)</f>
        <v>94.420877976230415</v>
      </c>
      <c r="D31" s="41">
        <f t="shared" ref="D31:N31" si="4">_xlfn.STDEV.S(D2:D24)</f>
        <v>13.058726188657515</v>
      </c>
      <c r="E31" s="41">
        <f t="shared" si="4"/>
        <v>3.228479041758971</v>
      </c>
      <c r="F31" s="41" t="e">
        <f t="shared" si="4"/>
        <v>#DIV/0!</v>
      </c>
      <c r="G31" s="41">
        <f t="shared" si="4"/>
        <v>2.8834185551359934</v>
      </c>
      <c r="H31" s="41">
        <f t="shared" si="4"/>
        <v>3.3655494465128601</v>
      </c>
      <c r="I31" s="41" t="e">
        <f t="shared" si="4"/>
        <v>#DIV/0!</v>
      </c>
      <c r="J31" s="41" t="e">
        <f t="shared" si="4"/>
        <v>#DIV/0!</v>
      </c>
      <c r="K31" s="41">
        <f t="shared" si="4"/>
        <v>1.9935794376846319</v>
      </c>
      <c r="L31" s="41">
        <f t="shared" si="4"/>
        <v>861.0885180383234</v>
      </c>
      <c r="M31" s="41">
        <f t="shared" si="4"/>
        <v>540.04802255601919</v>
      </c>
      <c r="N31" s="41">
        <f t="shared" si="4"/>
        <v>25.797286679028861</v>
      </c>
    </row>
    <row r="32" spans="1:14">
      <c r="A32" s="39" t="s">
        <v>79</v>
      </c>
      <c r="B32" s="39"/>
      <c r="C32" s="41">
        <f>_xlfn.STDEV.P(C2:C24)</f>
        <v>90.986234661948643</v>
      </c>
      <c r="D32" s="41">
        <f t="shared" ref="D32:N32" si="5">_xlfn.STDEV.P(D2:D24)</f>
        <v>12.583703422948851</v>
      </c>
      <c r="E32" s="41">
        <f t="shared" si="5"/>
        <v>3.1018223313316851</v>
      </c>
      <c r="F32" s="41" t="e">
        <f t="shared" si="5"/>
        <v>#DIV/0!</v>
      </c>
      <c r="G32" s="41">
        <f t="shared" si="5"/>
        <v>2.7702989392875548</v>
      </c>
      <c r="H32" s="41">
        <f t="shared" si="5"/>
        <v>3.2335153164590311</v>
      </c>
      <c r="I32" s="41" t="e">
        <f t="shared" si="5"/>
        <v>#DIV/0!</v>
      </c>
      <c r="J32" s="41" t="e">
        <f t="shared" si="5"/>
        <v>#DIV/0!</v>
      </c>
      <c r="K32" s="41">
        <f t="shared" si="5"/>
        <v>1.9153691689213435</v>
      </c>
      <c r="L32" s="41">
        <f t="shared" si="5"/>
        <v>827.3070879374111</v>
      </c>
      <c r="M32" s="41">
        <f t="shared" si="5"/>
        <v>492.99414014998416</v>
      </c>
      <c r="N32" s="41">
        <f t="shared" si="5"/>
        <v>24.785231334560756</v>
      </c>
    </row>
  </sheetData>
  <sortState ref="B2:B21">
    <sortCondition ref="B2"/>
  </sortState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200" zoomScaleNormal="200" zoomScalePageLayoutView="200" workbookViewId="0">
      <selection activeCell="B13" sqref="B13"/>
    </sheetView>
  </sheetViews>
  <sheetFormatPr baseColWidth="10" defaultRowHeight="15" x14ac:dyDescent="0"/>
  <sheetData>
    <row r="1" spans="1:5">
      <c r="A1" s="20"/>
      <c r="B1" s="20" t="s">
        <v>34</v>
      </c>
      <c r="C1" s="20" t="s">
        <v>35</v>
      </c>
      <c r="D1" s="20" t="s">
        <v>36</v>
      </c>
      <c r="E1" s="20" t="s">
        <v>37</v>
      </c>
    </row>
    <row r="2" spans="1:5">
      <c r="A2" s="20" t="s">
        <v>39</v>
      </c>
      <c r="B2" s="20">
        <v>10</v>
      </c>
      <c r="C2" s="20">
        <v>40</v>
      </c>
      <c r="D2" s="20">
        <v>50</v>
      </c>
      <c r="E2" s="20">
        <v>60</v>
      </c>
    </row>
    <row r="3" spans="1:5">
      <c r="A3" s="20" t="s">
        <v>40</v>
      </c>
      <c r="B3" s="20">
        <v>50</v>
      </c>
      <c r="C3" s="20">
        <v>50</v>
      </c>
      <c r="D3" s="20">
        <v>60</v>
      </c>
      <c r="E3" s="20">
        <v>60</v>
      </c>
    </row>
    <row r="4" spans="1:5">
      <c r="A4" s="20" t="s">
        <v>41</v>
      </c>
      <c r="B4" s="20">
        <v>60</v>
      </c>
      <c r="C4" s="20">
        <v>60</v>
      </c>
      <c r="D4" s="20">
        <v>60</v>
      </c>
      <c r="E4" s="20">
        <v>60</v>
      </c>
    </row>
    <row r="5" spans="1:5">
      <c r="A5" s="20" t="s">
        <v>42</v>
      </c>
      <c r="B5" s="20">
        <v>60</v>
      </c>
      <c r="C5" s="20">
        <v>60</v>
      </c>
      <c r="D5" s="20">
        <v>60</v>
      </c>
      <c r="E5" s="20">
        <v>60</v>
      </c>
    </row>
    <row r="6" spans="1:5">
      <c r="A6" s="33" t="s">
        <v>43</v>
      </c>
      <c r="B6" s="20">
        <v>60</v>
      </c>
      <c r="C6" s="20">
        <v>60</v>
      </c>
      <c r="D6" s="20">
        <v>60</v>
      </c>
      <c r="E6" s="20">
        <v>60</v>
      </c>
    </row>
    <row r="7" spans="1:5">
      <c r="A7" s="33" t="s">
        <v>67</v>
      </c>
      <c r="B7" s="20">
        <v>60</v>
      </c>
      <c r="C7" s="20">
        <v>60</v>
      </c>
      <c r="D7" s="20">
        <v>60</v>
      </c>
      <c r="E7" s="20">
        <v>60</v>
      </c>
    </row>
    <row r="8" spans="1:5">
      <c r="A8" s="20" t="s">
        <v>68</v>
      </c>
      <c r="B8" s="20">
        <v>80</v>
      </c>
      <c r="C8" s="20">
        <v>70</v>
      </c>
      <c r="D8" s="20">
        <v>60</v>
      </c>
      <c r="E8" s="20">
        <v>60</v>
      </c>
    </row>
    <row r="9" spans="1:5" s="18" customFormat="1" ht="16" thickBot="1">
      <c r="A9" s="21" t="s">
        <v>69</v>
      </c>
      <c r="B9" s="21">
        <v>100</v>
      </c>
      <c r="C9" s="21">
        <v>80</v>
      </c>
      <c r="D9" s="21">
        <v>70</v>
      </c>
      <c r="E9" s="21">
        <v>60</v>
      </c>
    </row>
    <row r="10" spans="1:5" s="19" customFormat="1" ht="16" thickTop="1">
      <c r="A10" s="22" t="s">
        <v>38</v>
      </c>
      <c r="B10" s="22">
        <f t="shared" ref="B10:D10" si="0">AVERAGE(B2:B9)</f>
        <v>60</v>
      </c>
      <c r="C10" s="22">
        <f t="shared" si="0"/>
        <v>60</v>
      </c>
      <c r="D10" s="22">
        <f t="shared" si="0"/>
        <v>60</v>
      </c>
      <c r="E10" s="22">
        <f>AVERAGE(E2:E9)</f>
        <v>60</v>
      </c>
    </row>
    <row r="11" spans="1:5">
      <c r="A11" s="34" t="s">
        <v>70</v>
      </c>
      <c r="B11" s="2">
        <f>MEDIAN(B2:B9)</f>
        <v>60</v>
      </c>
      <c r="C11" s="2">
        <f t="shared" ref="C11:E11" si="1">MEDIAN(C2:C9)</f>
        <v>60</v>
      </c>
      <c r="D11" s="2">
        <f t="shared" si="1"/>
        <v>60</v>
      </c>
      <c r="E11" s="2">
        <f t="shared" si="1"/>
        <v>60</v>
      </c>
    </row>
    <row r="12" spans="1:5">
      <c r="A12" s="34" t="s">
        <v>71</v>
      </c>
      <c r="B12" s="2">
        <f>_xlfn.MODE.MULT(B2:B9)</f>
        <v>60</v>
      </c>
      <c r="C12" s="2">
        <f t="shared" ref="C12:E12" si="2">_xlfn.MODE.MULT(C2:C9)</f>
        <v>60</v>
      </c>
      <c r="D12" s="2">
        <f t="shared" si="2"/>
        <v>60</v>
      </c>
      <c r="E12" s="2">
        <f t="shared" si="2"/>
        <v>60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125" zoomScaleNormal="125" zoomScalePageLayoutView="125" workbookViewId="0"/>
  </sheetViews>
  <sheetFormatPr baseColWidth="10" defaultRowHeight="15" x14ac:dyDescent="0"/>
  <sheetData>
    <row r="1" spans="1:9">
      <c r="A1" t="s">
        <v>86</v>
      </c>
      <c r="D1" t="s">
        <v>87</v>
      </c>
      <c r="F1" t="s">
        <v>88</v>
      </c>
    </row>
    <row r="3" spans="1:9">
      <c r="A3" t="s">
        <v>80</v>
      </c>
      <c r="B3" s="2" t="s">
        <v>81</v>
      </c>
      <c r="C3" s="2" t="s">
        <v>82</v>
      </c>
      <c r="D3" s="2" t="s">
        <v>83</v>
      </c>
      <c r="E3" s="2" t="s">
        <v>84</v>
      </c>
      <c r="F3" s="2" t="s">
        <v>85</v>
      </c>
      <c r="G3" s="2" t="s">
        <v>46</v>
      </c>
      <c r="H3" s="2" t="s">
        <v>100</v>
      </c>
    </row>
    <row r="4" spans="1:9">
      <c r="A4" t="s">
        <v>89</v>
      </c>
      <c r="B4" s="42">
        <v>2</v>
      </c>
      <c r="C4" s="42">
        <v>3</v>
      </c>
      <c r="D4" s="42">
        <v>2</v>
      </c>
      <c r="E4" s="42">
        <v>2</v>
      </c>
      <c r="F4" s="42">
        <v>3</v>
      </c>
      <c r="G4" s="42">
        <v>4</v>
      </c>
      <c r="H4" s="44">
        <f>SUM(B4:G4)</f>
        <v>16</v>
      </c>
    </row>
    <row r="5" spans="1:9">
      <c r="A5" t="s">
        <v>90</v>
      </c>
      <c r="B5" s="42">
        <v>1</v>
      </c>
      <c r="C5" s="42">
        <v>7</v>
      </c>
      <c r="D5" s="42">
        <v>2</v>
      </c>
      <c r="E5" s="42">
        <v>1</v>
      </c>
      <c r="F5" s="42">
        <v>2</v>
      </c>
      <c r="G5" s="42">
        <v>2</v>
      </c>
      <c r="H5" s="44">
        <f t="shared" ref="H5:H14" si="0">SUM(B5:G5)</f>
        <v>15</v>
      </c>
    </row>
    <row r="6" spans="1:9">
      <c r="A6" t="s">
        <v>91</v>
      </c>
      <c r="B6" s="42">
        <v>5</v>
      </c>
      <c r="C6" s="42">
        <v>6</v>
      </c>
      <c r="D6" s="42">
        <v>0</v>
      </c>
      <c r="E6" s="42">
        <v>1</v>
      </c>
      <c r="F6" s="42">
        <v>1</v>
      </c>
      <c r="G6" s="42">
        <v>2</v>
      </c>
      <c r="H6" s="44">
        <f t="shared" si="0"/>
        <v>15</v>
      </c>
    </row>
    <row r="7" spans="1:9">
      <c r="A7" t="s">
        <v>92</v>
      </c>
      <c r="B7" s="42">
        <v>1</v>
      </c>
      <c r="C7" s="42">
        <v>4</v>
      </c>
      <c r="D7" s="42">
        <v>2</v>
      </c>
      <c r="E7" s="42">
        <v>4</v>
      </c>
      <c r="F7" s="42">
        <v>1</v>
      </c>
      <c r="G7" s="42">
        <v>3</v>
      </c>
      <c r="H7" s="44">
        <f t="shared" si="0"/>
        <v>15</v>
      </c>
    </row>
    <row r="8" spans="1:9">
      <c r="A8" t="s">
        <v>93</v>
      </c>
      <c r="B8" s="42">
        <v>4</v>
      </c>
      <c r="C8" s="42">
        <v>3</v>
      </c>
      <c r="D8" s="42">
        <v>1</v>
      </c>
      <c r="E8" s="42">
        <v>3</v>
      </c>
      <c r="F8" s="42">
        <v>2</v>
      </c>
      <c r="G8" s="42">
        <v>3</v>
      </c>
      <c r="H8" s="44">
        <f t="shared" si="0"/>
        <v>16</v>
      </c>
    </row>
    <row r="9" spans="1:9">
      <c r="A9" t="s">
        <v>94</v>
      </c>
      <c r="B9" s="42">
        <v>0</v>
      </c>
      <c r="C9" s="42">
        <v>4</v>
      </c>
      <c r="D9" s="42">
        <v>2</v>
      </c>
      <c r="E9" s="42">
        <v>4</v>
      </c>
      <c r="F9" s="42">
        <v>2</v>
      </c>
      <c r="G9" s="42">
        <v>4</v>
      </c>
      <c r="H9" s="44">
        <f t="shared" si="0"/>
        <v>16</v>
      </c>
    </row>
    <row r="10" spans="1:9">
      <c r="A10" t="s">
        <v>95</v>
      </c>
      <c r="B10" s="42">
        <v>4</v>
      </c>
      <c r="C10" s="42">
        <v>3</v>
      </c>
      <c r="D10" s="42">
        <v>1</v>
      </c>
      <c r="E10" s="42">
        <v>0</v>
      </c>
      <c r="F10" s="42">
        <v>4</v>
      </c>
      <c r="G10" s="42">
        <v>3</v>
      </c>
      <c r="H10" s="44">
        <f t="shared" si="0"/>
        <v>15</v>
      </c>
    </row>
    <row r="11" spans="1:9">
      <c r="A11" t="s">
        <v>96</v>
      </c>
      <c r="B11" s="42">
        <v>1</v>
      </c>
      <c r="C11" s="42">
        <v>4</v>
      </c>
      <c r="D11" s="42">
        <v>2</v>
      </c>
      <c r="E11" s="42">
        <v>4</v>
      </c>
      <c r="F11" s="42">
        <v>2</v>
      </c>
      <c r="G11" s="42">
        <v>1</v>
      </c>
      <c r="H11" s="44">
        <f t="shared" si="0"/>
        <v>14</v>
      </c>
    </row>
    <row r="12" spans="1:9">
      <c r="A12" t="s">
        <v>97</v>
      </c>
      <c r="B12" s="42">
        <v>3</v>
      </c>
      <c r="C12" s="42">
        <v>5</v>
      </c>
      <c r="D12" s="42">
        <v>0</v>
      </c>
      <c r="E12" s="42">
        <v>4</v>
      </c>
      <c r="F12" s="42">
        <v>2</v>
      </c>
      <c r="G12" s="42">
        <v>3</v>
      </c>
      <c r="H12" s="44">
        <f t="shared" si="0"/>
        <v>17</v>
      </c>
    </row>
    <row r="13" spans="1:9">
      <c r="A13" t="s">
        <v>98</v>
      </c>
      <c r="B13" s="42">
        <v>1</v>
      </c>
      <c r="C13" s="42">
        <v>3</v>
      </c>
      <c r="D13" s="42">
        <v>2</v>
      </c>
      <c r="E13" s="42">
        <v>1</v>
      </c>
      <c r="F13" s="42">
        <v>7</v>
      </c>
      <c r="G13" s="42">
        <v>2</v>
      </c>
      <c r="H13" s="44">
        <f t="shared" si="0"/>
        <v>16</v>
      </c>
    </row>
    <row r="14" spans="1:9">
      <c r="A14" t="s">
        <v>99</v>
      </c>
      <c r="B14" s="42">
        <v>1</v>
      </c>
      <c r="C14" s="42">
        <v>4</v>
      </c>
      <c r="D14" s="42">
        <v>4</v>
      </c>
      <c r="E14" s="42">
        <v>3</v>
      </c>
      <c r="F14" s="42">
        <v>2</v>
      </c>
      <c r="G14" s="42">
        <v>1</v>
      </c>
      <c r="H14" s="44">
        <f t="shared" si="0"/>
        <v>15</v>
      </c>
    </row>
    <row r="15" spans="1:9">
      <c r="A15" t="s">
        <v>101</v>
      </c>
      <c r="B15" s="43">
        <f>AVERAGE(B4:B14)</f>
        <v>2.0909090909090908</v>
      </c>
      <c r="C15" s="43">
        <f t="shared" ref="C15:G15" si="1">AVERAGE(C4:C14)</f>
        <v>4.1818181818181817</v>
      </c>
      <c r="D15" s="43">
        <f t="shared" si="1"/>
        <v>1.6363636363636365</v>
      </c>
      <c r="E15" s="43">
        <f t="shared" si="1"/>
        <v>2.4545454545454546</v>
      </c>
      <c r="F15" s="43">
        <f t="shared" si="1"/>
        <v>2.5454545454545454</v>
      </c>
      <c r="G15" s="43">
        <f t="shared" si="1"/>
        <v>2.5454545454545454</v>
      </c>
      <c r="H15" s="44">
        <f>AVERAGE(H4:H14)</f>
        <v>15.454545454545455</v>
      </c>
      <c r="I15" t="s">
        <v>101</v>
      </c>
    </row>
    <row r="16" spans="1:9">
      <c r="A16" t="s">
        <v>102</v>
      </c>
      <c r="B16" s="44">
        <f>MAX(B4:B14)</f>
        <v>5</v>
      </c>
      <c r="C16" s="44">
        <f t="shared" ref="C16:G16" si="2">MAX(C4:C14)</f>
        <v>7</v>
      </c>
      <c r="D16" s="44">
        <f t="shared" si="2"/>
        <v>4</v>
      </c>
      <c r="E16" s="44">
        <f t="shared" si="2"/>
        <v>4</v>
      </c>
      <c r="F16" s="44">
        <f t="shared" si="2"/>
        <v>7</v>
      </c>
      <c r="G16" s="44">
        <f t="shared" si="2"/>
        <v>4</v>
      </c>
    </row>
    <row r="17" spans="1:7">
      <c r="A17" t="s">
        <v>103</v>
      </c>
      <c r="B17" s="44">
        <f>MIN(B4:B14)</f>
        <v>0</v>
      </c>
      <c r="C17" s="44">
        <f t="shared" ref="C17:G17" si="3">MIN(C4:C14)</f>
        <v>3</v>
      </c>
      <c r="D17" s="44">
        <f t="shared" si="3"/>
        <v>0</v>
      </c>
      <c r="E17" s="44">
        <f t="shared" si="3"/>
        <v>0</v>
      </c>
      <c r="F17" s="44">
        <f t="shared" si="3"/>
        <v>1</v>
      </c>
      <c r="G17" s="44">
        <f t="shared" si="3"/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12" sqref="C12"/>
    </sheetView>
  </sheetViews>
  <sheetFormatPr baseColWidth="10" defaultRowHeight="15" x14ac:dyDescent="0"/>
  <sheetData>
    <row r="1" spans="1:4">
      <c r="A1" s="35">
        <v>3.2</v>
      </c>
      <c r="C1" s="35">
        <v>514</v>
      </c>
    </row>
    <row r="2" spans="1:4">
      <c r="A2" s="35">
        <v>3.6</v>
      </c>
      <c r="C2" s="35">
        <v>507</v>
      </c>
    </row>
    <row r="3" spans="1:4">
      <c r="A3" s="35">
        <v>4.8</v>
      </c>
      <c r="C3" s="35">
        <v>501</v>
      </c>
    </row>
    <row r="4" spans="1:4">
      <c r="A4" s="35">
        <v>2.9</v>
      </c>
      <c r="C4" s="35">
        <v>479</v>
      </c>
    </row>
    <row r="5" spans="1:4">
      <c r="A5" s="35">
        <v>3.7</v>
      </c>
      <c r="C5" s="35">
        <v>507</v>
      </c>
    </row>
    <row r="6" spans="1:4">
      <c r="A6" s="35">
        <v>4.5</v>
      </c>
      <c r="C6" s="35">
        <v>457</v>
      </c>
    </row>
    <row r="7" spans="1:4">
      <c r="A7" s="35">
        <v>4.5</v>
      </c>
      <c r="C7" s="35">
        <v>498</v>
      </c>
    </row>
    <row r="8" spans="1:4">
      <c r="A8" s="35">
        <v>2.2999999999999998</v>
      </c>
      <c r="C8" s="35">
        <v>464</v>
      </c>
    </row>
    <row r="9" spans="1:4">
      <c r="A9" s="35">
        <v>3.6</v>
      </c>
      <c r="C9" s="35">
        <v>497</v>
      </c>
    </row>
    <row r="10" spans="1:4">
      <c r="A10" s="35">
        <v>5.4</v>
      </c>
      <c r="C10" s="35">
        <v>515</v>
      </c>
    </row>
    <row r="11" spans="1:4">
      <c r="A11" s="35">
        <v>4</v>
      </c>
      <c r="C11">
        <f>AVERAGE(C1:C10)</f>
        <v>493.9</v>
      </c>
      <c r="D11" t="s">
        <v>57</v>
      </c>
    </row>
    <row r="12" spans="1:4">
      <c r="A12" s="35">
        <v>5</v>
      </c>
      <c r="C12">
        <f>_xlfn.STDEV.S(C1:C10)</f>
        <v>20.403975647461998</v>
      </c>
      <c r="D12" t="s">
        <v>73</v>
      </c>
    </row>
    <row r="13" spans="1:4">
      <c r="A13" s="35">
        <v>5.2</v>
      </c>
    </row>
    <row r="14" spans="1:4">
      <c r="A14" s="35">
        <v>3.6</v>
      </c>
    </row>
    <row r="15" spans="1:4">
      <c r="A15" s="35">
        <v>2.4</v>
      </c>
    </row>
    <row r="16" spans="1:4">
      <c r="A16" s="35">
        <v>5.0999999999999996</v>
      </c>
    </row>
    <row r="17" spans="1:2">
      <c r="A17" s="35">
        <v>3.6</v>
      </c>
    </row>
    <row r="18" spans="1:2">
      <c r="A18" s="35">
        <v>4</v>
      </c>
    </row>
    <row r="19" spans="1:2">
      <c r="A19" s="35">
        <v>6.3</v>
      </c>
    </row>
    <row r="20" spans="1:2">
      <c r="A20" s="35">
        <v>3</v>
      </c>
    </row>
    <row r="21" spans="1:2">
      <c r="A21">
        <f>AVERAGE(A1:A20)</f>
        <v>4.0350000000000001</v>
      </c>
      <c r="B21" t="s">
        <v>57</v>
      </c>
    </row>
    <row r="22" spans="1:2">
      <c r="A22">
        <f>_xlfn.STDEV.S(A1:A20)</f>
        <v>1.0524532743722352</v>
      </c>
      <c r="B22" t="s">
        <v>72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 data</vt:lpstr>
      <vt:lpstr>= Centers</vt:lpstr>
      <vt:lpstr>M&amp;M Data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2019-01-15T15:04:54Z</dcterms:created>
  <dcterms:modified xsi:type="dcterms:W3CDTF">2019-01-31T18:11:07Z</dcterms:modified>
</cp:coreProperties>
</file>